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0" windowWidth="20610" windowHeight="11445" activeTab="0"/>
  </bookViews>
  <sheets>
    <sheet name="физ л" sheetId="1" r:id="rId1"/>
  </sheets>
  <definedNames>
    <definedName name="_xlnm.Print_Area" localSheetId="0">'физ л'!$A$1:$M$18</definedName>
  </definedNames>
  <calcPr fullCalcOnLoad="1" refMode="R1C1"/>
</workbook>
</file>

<file path=xl/sharedStrings.xml><?xml version="1.0" encoding="utf-8"?>
<sst xmlns="http://schemas.openxmlformats.org/spreadsheetml/2006/main" count="32" uniqueCount="31">
  <si>
    <t>(руб. ПМР)</t>
  </si>
  <si>
    <t>Наименование</t>
  </si>
  <si>
    <t>Кол-во дворов</t>
  </si>
  <si>
    <t>Доля в общем кол-ве дворов,%</t>
  </si>
  <si>
    <t>Суммы к распределению</t>
  </si>
  <si>
    <t>Кол-во получателей</t>
  </si>
  <si>
    <t>Выделенные квоты после перераспределения</t>
  </si>
  <si>
    <t>Суммы после перераспределения</t>
  </si>
  <si>
    <t>Выдано</t>
  </si>
  <si>
    <t>Погашено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</si>
  <si>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</si>
  <si>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</si>
  <si>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</si>
  <si>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</si>
  <si>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</si>
  <si>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</si>
  <si>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</si>
  <si>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</si>
  <si>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</si>
  <si>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</si>
  <si>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кол-во 
заявок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</si>
  <si>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</si>
  <si>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</si>
  <si>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</si>
  <si>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ошибочные</t>
  </si>
  <si>
    <t>неустойка</t>
  </si>
  <si>
    <t xml:space="preserve">Просроченная задолженность
свыше трех месяцев
 </t>
  </si>
  <si>
    <t>Необходимо выдать</t>
  </si>
  <si>
    <t>Приложение № 3</t>
  </si>
  <si>
    <t xml:space="preserve">ИНФОРМАЦИЯ
о размере свободных денежных средств для кредитования физических лиц на развитие личного подсобного хозяйства
 за счёт средств помощи  Российской Федерации, полученной в 2011 году,
по состоянию на 31 декабря 2017 года 
</t>
  </si>
  <si>
    <r>
      <rPr>
        <b/>
        <i/>
        <sz val="10"/>
        <rFont val="Times New Roman"/>
        <family val="1"/>
      </rPr>
      <t xml:space="preserve">Примечание: </t>
    </r>
    <r>
      <rPr>
        <sz val="10"/>
        <rFont val="Times New Roman"/>
        <family val="1"/>
      </rPr>
      <t>Решение о выделении 164 гражданам займа на развитие личного подсобного хозяйства было принято 25 декабря 2017 года, в связи с чем выдача  производиться в январе 2018 года. Выдача займов по Григориопольскому, Дубоссарскому, Каменскому районам будет производиться по мере появления свободных квот.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</si>
</sst>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_ ;[Red]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2" fillId="0" borderId="10" xfId="52" applyNumberFormat="1" applyFont="1" applyFill="1" applyBorder="1" applyAlignment="1">
      <alignment horizontal="right" vertical="top"/>
      <protection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з 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115" zoomScaleNormal="85" zoomScaleSheetLayoutView="115" zoomScalePageLayoutView="0" workbookViewId="0" topLeftCell="A1">
      <selection activeCell="T5" sqref="T5"/>
    </sheetView>
  </sheetViews>
  <sheetFormatPr defaultColWidth="9.00390625" defaultRowHeight="12.75"/>
  <cols>
    <col min="1" max="1" width="23.375" style="5" customWidth="1"/>
    <col min="2" max="2" width="9.125" style="5" customWidth="1"/>
    <col min="3" max="3" width="7.625" style="5" customWidth="1"/>
    <col min="4" max="4" width="11.00390625" style="5" hidden="1" customWidth="1"/>
    <col min="5" max="5" width="9.125" style="5" hidden="1" customWidth="1"/>
    <col min="6" max="6" width="9.375" style="5" customWidth="1"/>
    <col min="7" max="7" width="10.625" style="5" customWidth="1"/>
    <col min="8" max="8" width="12.25390625" style="5" customWidth="1"/>
    <col min="9" max="9" width="13.375" style="5" customWidth="1"/>
    <col min="10" max="10" width="15.625" style="5" customWidth="1"/>
    <col min="11" max="11" width="12.625" style="5" customWidth="1"/>
    <col min="12" max="12" width="7.625" style="5" customWidth="1"/>
    <col min="13" max="13" width="9.375" style="5" customWidth="1"/>
    <col min="14" max="14" width="10.375" style="7" hidden="1" customWidth="1"/>
    <col min="15" max="15" width="10.25390625" style="7" hidden="1" customWidth="1"/>
    <col min="16" max="16" width="15.00390625" style="5" hidden="1" customWidth="1"/>
    <col min="17" max="17" width="14.625" style="5" hidden="1" customWidth="1"/>
    <col min="18" max="16384" width="9.125" style="5" customWidth="1"/>
  </cols>
  <sheetData>
    <row r="1" ht="13.5" customHeight="1">
      <c r="L1" s="5" t="s">
        <v>28</v>
      </c>
    </row>
    <row r="2" spans="1:17" ht="12.75" customHeight="1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  <c r="O2" s="14"/>
      <c r="P2" s="14"/>
      <c r="Q2" s="14"/>
    </row>
    <row r="3" spans="1:17" ht="6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  <c r="O3" s="14"/>
      <c r="P3" s="14"/>
      <c r="Q3" s="14"/>
    </row>
    <row r="4" spans="11:13" ht="12.75">
      <c r="K4" s="15"/>
      <c r="L4" s="33" t="s">
        <v>0</v>
      </c>
      <c r="M4" s="33"/>
    </row>
    <row r="5" spans="1:17" s="17" customFormat="1" ht="10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19</v>
      </c>
      <c r="K5" s="31" t="s">
        <v>21</v>
      </c>
      <c r="L5" s="36" t="s">
        <v>27</v>
      </c>
      <c r="M5" s="37"/>
      <c r="N5" s="36" t="s">
        <v>26</v>
      </c>
      <c r="O5" s="37"/>
      <c r="P5" s="40" t="s">
        <v>23</v>
      </c>
      <c r="Q5" s="40"/>
    </row>
    <row r="6" spans="1:17" s="17" customFormat="1" ht="27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16" t="s">
        <v>20</v>
      </c>
      <c r="M6" s="19" t="s">
        <v>10</v>
      </c>
      <c r="N6" s="38"/>
      <c r="O6" s="39"/>
      <c r="P6" s="18" t="s">
        <v>22</v>
      </c>
      <c r="Q6" s="20" t="s">
        <v>10</v>
      </c>
    </row>
    <row r="7" spans="1:17" ht="12.75">
      <c r="A7" s="2" t="s">
        <v>11</v>
      </c>
      <c r="B7" s="3">
        <v>8773</v>
      </c>
      <c r="C7" s="3">
        <v>7.9369961911827245</v>
      </c>
      <c r="D7" s="3">
        <v>833385</v>
      </c>
      <c r="E7" s="3">
        <v>83.3385</v>
      </c>
      <c r="F7" s="3">
        <v>33.338499999999996</v>
      </c>
      <c r="G7" s="3">
        <v>333385</v>
      </c>
      <c r="H7" s="3">
        <f>380000+10000</f>
        <v>390000</v>
      </c>
      <c r="I7" s="27">
        <f>318479.5+10000</f>
        <v>328479.5</v>
      </c>
      <c r="J7" s="3">
        <f>H7-I7</f>
        <v>61520.5</v>
      </c>
      <c r="K7" s="3">
        <f>G7-H7+I7</f>
        <v>271864.5</v>
      </c>
      <c r="L7" s="3">
        <v>1</v>
      </c>
      <c r="M7" s="3">
        <f>L7*10000</f>
        <v>10000</v>
      </c>
      <c r="N7" s="3">
        <v>1</v>
      </c>
      <c r="O7" s="3">
        <v>3336</v>
      </c>
      <c r="P7" s="9"/>
      <c r="Q7" s="8"/>
    </row>
    <row r="8" spans="1:17" ht="12.75">
      <c r="A8" s="2" t="s">
        <v>12</v>
      </c>
      <c r="B8" s="3">
        <v>8173</v>
      </c>
      <c r="C8" s="3">
        <v>7.394171876272244</v>
      </c>
      <c r="D8" s="3">
        <v>776385</v>
      </c>
      <c r="E8" s="3">
        <v>77.6385</v>
      </c>
      <c r="F8" s="3">
        <f>67.6385-9</f>
        <v>58.63849999999999</v>
      </c>
      <c r="G8" s="3">
        <f>676385-90000</f>
        <v>586385</v>
      </c>
      <c r="H8" s="27">
        <v>1429900</v>
      </c>
      <c r="I8" s="27">
        <v>1215758</v>
      </c>
      <c r="J8" s="3">
        <f aca="true" t="shared" si="0" ref="J8:J13">H8-I8</f>
        <v>214142</v>
      </c>
      <c r="K8" s="3">
        <f aca="true" t="shared" si="1" ref="K8:K13">G8-H8+I8</f>
        <v>372243</v>
      </c>
      <c r="L8" s="3">
        <v>3</v>
      </c>
      <c r="M8" s="3">
        <f aca="true" t="shared" si="2" ref="M8:M13">L8*10000</f>
        <v>30000</v>
      </c>
      <c r="N8" s="3"/>
      <c r="O8" s="3"/>
      <c r="P8" s="9"/>
      <c r="Q8" s="8"/>
    </row>
    <row r="9" spans="1:17" ht="12.75">
      <c r="A9" s="2" t="s">
        <v>13</v>
      </c>
      <c r="B9" s="3">
        <v>36994</v>
      </c>
      <c r="C9" s="3">
        <v>33.468737842997115</v>
      </c>
      <c r="D9" s="3">
        <v>3514218</v>
      </c>
      <c r="E9" s="3">
        <v>351.4218</v>
      </c>
      <c r="F9" s="3">
        <f>371.4218-17-12+29</f>
        <v>371.4218</v>
      </c>
      <c r="G9" s="3">
        <f>3714218</f>
        <v>3714218</v>
      </c>
      <c r="H9" s="27">
        <v>16780000</v>
      </c>
      <c r="I9" s="27">
        <v>14029686.54</v>
      </c>
      <c r="J9" s="3">
        <f>H9-I9</f>
        <v>2750313.460000001</v>
      </c>
      <c r="K9" s="3">
        <f>G9-H9+I9</f>
        <v>963904.5399999991</v>
      </c>
      <c r="L9" s="3">
        <v>86</v>
      </c>
      <c r="M9" s="3">
        <f t="shared" si="2"/>
        <v>860000</v>
      </c>
      <c r="N9" s="3">
        <v>13</v>
      </c>
      <c r="O9" s="3">
        <v>32784.73</v>
      </c>
      <c r="P9" s="9"/>
      <c r="Q9" s="13"/>
    </row>
    <row r="10" spans="1:17" ht="12.75">
      <c r="A10" s="2" t="s">
        <v>14</v>
      </c>
      <c r="B10" s="3">
        <v>14334</v>
      </c>
      <c r="C10" s="3">
        <v>12.968072883211349</v>
      </c>
      <c r="D10" s="3">
        <v>1361649</v>
      </c>
      <c r="E10" s="3">
        <v>136.1649</v>
      </c>
      <c r="F10" s="3">
        <v>146.1649</v>
      </c>
      <c r="G10" s="3">
        <v>1461649</v>
      </c>
      <c r="H10" s="27">
        <v>7390000</v>
      </c>
      <c r="I10" s="27">
        <v>5478614.75</v>
      </c>
      <c r="J10" s="3">
        <f t="shared" si="0"/>
        <v>1911385.25</v>
      </c>
      <c r="K10" s="3">
        <f t="shared" si="1"/>
        <v>-449736.25</v>
      </c>
      <c r="L10" s="3">
        <v>90</v>
      </c>
      <c r="M10" s="3">
        <f t="shared" si="2"/>
        <v>900000</v>
      </c>
      <c r="N10" s="3">
        <v>1</v>
      </c>
      <c r="O10" s="3">
        <v>1234.8</v>
      </c>
      <c r="P10" s="9"/>
      <c r="Q10" s="8"/>
    </row>
    <row r="11" spans="1:17" ht="12.75">
      <c r="A11" s="2" t="s">
        <v>17</v>
      </c>
      <c r="B11" s="3">
        <v>10500</v>
      </c>
      <c r="C11" s="3">
        <v>9.499425510933387</v>
      </c>
      <c r="D11" s="3">
        <v>997440</v>
      </c>
      <c r="E11" s="3">
        <v>99.744</v>
      </c>
      <c r="F11" s="3">
        <v>99.744</v>
      </c>
      <c r="G11" s="3">
        <v>997440</v>
      </c>
      <c r="H11" s="27">
        <v>4150000</v>
      </c>
      <c r="I11" s="27">
        <v>3235484.53</v>
      </c>
      <c r="J11" s="3">
        <f>H11-I11</f>
        <v>914515.4700000002</v>
      </c>
      <c r="K11" s="3">
        <f t="shared" si="1"/>
        <v>82924.5299999998</v>
      </c>
      <c r="L11" s="3">
        <v>27</v>
      </c>
      <c r="M11" s="3">
        <f>L11*10000</f>
        <v>270000</v>
      </c>
      <c r="N11" s="3">
        <v>3</v>
      </c>
      <c r="O11" s="3">
        <v>6717</v>
      </c>
      <c r="P11" s="9"/>
      <c r="Q11" s="8"/>
    </row>
    <row r="12" spans="1:17" ht="12.75">
      <c r="A12" s="2" t="s">
        <v>15</v>
      </c>
      <c r="B12" s="3">
        <v>19394</v>
      </c>
      <c r="C12" s="3">
        <v>17.545891272289722</v>
      </c>
      <c r="D12" s="3">
        <v>1842318</v>
      </c>
      <c r="E12" s="3">
        <v>184.2318</v>
      </c>
      <c r="F12" s="3">
        <f>204.2318+17+9+12-29</f>
        <v>213.2318</v>
      </c>
      <c r="G12" s="3">
        <f>2042318+90000</f>
        <v>2132318</v>
      </c>
      <c r="H12" s="27">
        <v>9710000</v>
      </c>
      <c r="I12" s="27">
        <v>7776617.75</v>
      </c>
      <c r="J12" s="3">
        <f t="shared" si="0"/>
        <v>1933382.25</v>
      </c>
      <c r="K12" s="3">
        <f t="shared" si="1"/>
        <v>198935.75</v>
      </c>
      <c r="L12" s="3">
        <v>15</v>
      </c>
      <c r="M12" s="3">
        <f t="shared" si="2"/>
        <v>150000</v>
      </c>
      <c r="N12" s="3">
        <v>5</v>
      </c>
      <c r="O12" s="3">
        <v>6574</v>
      </c>
      <c r="P12" s="9"/>
      <c r="Q12" s="8"/>
    </row>
    <row r="13" spans="1:17" ht="12.75">
      <c r="A13" s="2" t="s">
        <v>16</v>
      </c>
      <c r="B13" s="3">
        <v>12365</v>
      </c>
      <c r="C13" s="3">
        <v>11.18670442311346</v>
      </c>
      <c r="D13" s="3">
        <v>1174605</v>
      </c>
      <c r="E13" s="3">
        <v>117.4605</v>
      </c>
      <c r="F13" s="3">
        <v>127.4605</v>
      </c>
      <c r="G13" s="3">
        <v>1274605</v>
      </c>
      <c r="H13" s="27">
        <v>5826000</v>
      </c>
      <c r="I13" s="27">
        <v>4573251</v>
      </c>
      <c r="J13" s="3">
        <f t="shared" si="0"/>
        <v>1252749</v>
      </c>
      <c r="K13" s="3">
        <f t="shared" si="1"/>
        <v>21856</v>
      </c>
      <c r="L13" s="3">
        <v>18</v>
      </c>
      <c r="M13" s="3">
        <f t="shared" si="2"/>
        <v>180000</v>
      </c>
      <c r="N13" s="8"/>
      <c r="O13" s="8"/>
      <c r="P13" s="9"/>
      <c r="Q13" s="8"/>
    </row>
    <row r="14" spans="1:17" s="22" customFormat="1" ht="12.75">
      <c r="A14" s="21" t="s">
        <v>25</v>
      </c>
      <c r="B14" s="6"/>
      <c r="C14" s="6"/>
      <c r="D14" s="6"/>
      <c r="E14" s="6"/>
      <c r="F14" s="6"/>
      <c r="G14" s="6"/>
      <c r="I14" s="6">
        <f>2127+89.35</f>
        <v>2216.35</v>
      </c>
      <c r="J14" s="6"/>
      <c r="K14" s="6">
        <f>I14</f>
        <v>2216.35</v>
      </c>
      <c r="L14" s="6"/>
      <c r="M14" s="6"/>
      <c r="N14" s="10"/>
      <c r="O14" s="10"/>
      <c r="P14" s="11"/>
      <c r="Q14" s="10"/>
    </row>
    <row r="15" spans="1:17" s="22" customFormat="1" ht="12" customHeight="1">
      <c r="A15" s="21" t="s">
        <v>24</v>
      </c>
      <c r="B15" s="6"/>
      <c r="C15" s="6"/>
      <c r="D15" s="6"/>
      <c r="E15" s="6"/>
      <c r="F15" s="6"/>
      <c r="G15" s="6"/>
      <c r="H15" s="6"/>
      <c r="I15" s="6">
        <v>2587</v>
      </c>
      <c r="J15" s="6"/>
      <c r="K15" s="6">
        <f>I15</f>
        <v>2587</v>
      </c>
      <c r="L15" s="6"/>
      <c r="M15" s="6"/>
      <c r="N15" s="10"/>
      <c r="O15" s="10"/>
      <c r="P15" s="11"/>
      <c r="Q15" s="10"/>
    </row>
    <row r="16" spans="1:17" s="23" customFormat="1" ht="12.75">
      <c r="A16" s="19" t="s">
        <v>18</v>
      </c>
      <c r="B16" s="1">
        <v>110533</v>
      </c>
      <c r="C16" s="1">
        <v>100</v>
      </c>
      <c r="D16" s="1">
        <v>10500000</v>
      </c>
      <c r="E16" s="1">
        <v>1050</v>
      </c>
      <c r="F16" s="1">
        <f>SUM(F7:F13)</f>
        <v>1050</v>
      </c>
      <c r="G16" s="1">
        <f>SUM(G7:G13)</f>
        <v>10500000</v>
      </c>
      <c r="H16" s="1">
        <f>SUM(H7:H13)</f>
        <v>45675900</v>
      </c>
      <c r="I16" s="1">
        <f>SUM(I7:I15)</f>
        <v>36642695.42</v>
      </c>
      <c r="J16" s="1">
        <f>SUM(J7:J13)</f>
        <v>9038007.930000002</v>
      </c>
      <c r="K16" s="1">
        <f>SUM(K7:K15)</f>
        <v>1466795.419999999</v>
      </c>
      <c r="L16" s="29">
        <f>SUM(L7:L13)</f>
        <v>240</v>
      </c>
      <c r="M16" s="1">
        <f>SUM(M7:M13)</f>
        <v>2400000</v>
      </c>
      <c r="N16" s="1">
        <f>SUM(N7:N13)</f>
        <v>23</v>
      </c>
      <c r="O16" s="1">
        <f>SUM(O7:O13)</f>
        <v>50646.530000000006</v>
      </c>
      <c r="P16" s="12"/>
      <c r="Q16" s="12"/>
    </row>
    <row r="17" spans="1:12" ht="12.75">
      <c r="A17" s="24"/>
      <c r="B17" s="24"/>
      <c r="C17" s="24"/>
      <c r="D17" s="24"/>
      <c r="E17" s="24"/>
      <c r="F17" s="24"/>
      <c r="G17" s="24"/>
      <c r="H17" s="25"/>
      <c r="J17" s="26"/>
      <c r="K17" s="26"/>
      <c r="L17" s="30"/>
    </row>
    <row r="18" spans="1:13" ht="41.25" customHeight="1">
      <c r="A18" s="35" t="s">
        <v>30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8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ht="12.75">
      <c r="K20" s="4"/>
    </row>
    <row r="21" ht="12.75">
      <c r="K21" s="4"/>
    </row>
    <row r="26" spans="11:12" ht="12.75">
      <c r="K26" s="4"/>
      <c r="L26" s="4"/>
    </row>
    <row r="28" ht="12.75">
      <c r="K28" s="4"/>
    </row>
  </sheetData>
  <sheetProtection/>
  <mergeCells count="17">
    <mergeCell ref="A2:M3"/>
    <mergeCell ref="A18:M18"/>
    <mergeCell ref="N5:O6"/>
    <mergeCell ref="P5:Q5"/>
    <mergeCell ref="H5:H6"/>
    <mergeCell ref="I5:I6"/>
    <mergeCell ref="J5:J6"/>
    <mergeCell ref="K5:K6"/>
    <mergeCell ref="L5:M5"/>
    <mergeCell ref="L4:M4"/>
    <mergeCell ref="A5:A6"/>
    <mergeCell ref="B5:B6"/>
    <mergeCell ref="C5:C6"/>
    <mergeCell ref="D5:D6"/>
    <mergeCell ref="E5:E6"/>
    <mergeCell ref="F5:F6"/>
    <mergeCell ref="G5:G6"/>
  </mergeCells>
  <printOptions/>
  <pageMargins left="0.78" right="0.2755905511811024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k-231-1</dc:creator>
  <cp:keywords/>
  <dc:description/>
  <cp:lastModifiedBy>Гагун Людмила</cp:lastModifiedBy>
  <cp:lastPrinted>2017-07-10T08:29:59Z</cp:lastPrinted>
  <dcterms:created xsi:type="dcterms:W3CDTF">2014-05-16T06:05:37Z</dcterms:created>
  <dcterms:modified xsi:type="dcterms:W3CDTF">2018-05-21T08:11:25Z</dcterms:modified>
  <cp:category/>
  <cp:version/>
  <cp:contentType/>
  <cp:contentStatus/>
</cp:coreProperties>
</file>